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BEYERch\Desktop\CONSTRUCTION DU BPP\FLASH INFO\FLASH INFO NUMERIQUE\"/>
    </mc:Choice>
  </mc:AlternateContent>
  <bookViews>
    <workbookView xWindow="36000" yWindow="0" windowWidth="34400" windowHeight="28800" activeTab="1"/>
  </bookViews>
  <sheets>
    <sheet name="Calcul par montant brut annuel" sheetId="6" r:id="rId1"/>
    <sheet name="Calcul par indice majoré global" sheetId="8" r:id="rId2"/>
    <sheet name="Valeurs" sheetId="2" r:id="rId3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8" l="1"/>
  <c r="E8" i="8"/>
  <c r="E6" i="8"/>
  <c r="E5" i="8"/>
  <c r="E3" i="8"/>
  <c r="E4" i="8" s="1"/>
  <c r="E31" i="8" l="1"/>
  <c r="E25" i="8"/>
  <c r="E26" i="8" s="1"/>
  <c r="E5" i="6"/>
  <c r="E8" i="6"/>
  <c r="E6" i="6"/>
  <c r="E3" i="6"/>
  <c r="E4" i="6" s="1"/>
  <c r="E23" i="6" s="1"/>
  <c r="E31" i="6" s="1"/>
  <c r="E29" i="8" l="1"/>
  <c r="E28" i="8"/>
  <c r="E35" i="8" s="1"/>
  <c r="E25" i="6"/>
  <c r="E26" i="6" s="1"/>
  <c r="E34" i="8" l="1"/>
  <c r="E29" i="6"/>
  <c r="E28" i="6" l="1"/>
  <c r="E34" i="6" l="1"/>
  <c r="E35" i="6"/>
</calcChain>
</file>

<file path=xl/sharedStrings.xml><?xml version="1.0" encoding="utf-8"?>
<sst xmlns="http://schemas.openxmlformats.org/spreadsheetml/2006/main" count="53" uniqueCount="32">
  <si>
    <t>IR</t>
  </si>
  <si>
    <t>Calcul</t>
  </si>
  <si>
    <t>Eléments à saisir</t>
  </si>
  <si>
    <t>Pourcentage part variable (entre 0% et 20%)</t>
  </si>
  <si>
    <t>pourcentage part fixe</t>
  </si>
  <si>
    <t>Indice majoré global</t>
  </si>
  <si>
    <t>Indice majoré global (IMG)</t>
  </si>
  <si>
    <t>Pourcentage de la part fixe indicée :</t>
  </si>
  <si>
    <r>
      <t>Part fixe indicée (</t>
    </r>
    <r>
      <rPr>
        <b/>
        <sz val="12"/>
        <color theme="1"/>
        <rFont val="Calibri"/>
        <family val="2"/>
        <scheme val="minor"/>
      </rPr>
      <t>PFI</t>
    </r>
    <r>
      <rPr>
        <sz val="12"/>
        <color theme="1"/>
        <rFont val="Calibri"/>
        <family val="2"/>
        <scheme val="minor"/>
      </rPr>
      <t>) mensuelle en euros</t>
    </r>
  </si>
  <si>
    <r>
      <t>Part fixe non indicée (</t>
    </r>
    <r>
      <rPr>
        <b/>
        <sz val="12"/>
        <color theme="1"/>
        <rFont val="Calibri"/>
        <family val="2"/>
        <scheme val="minor"/>
      </rPr>
      <t>PFNI</t>
    </r>
    <r>
      <rPr>
        <sz val="12"/>
        <color theme="1"/>
        <rFont val="Calibri"/>
        <family val="2"/>
        <scheme val="minor"/>
      </rPr>
      <t>) mensuelle en euros</t>
    </r>
  </si>
  <si>
    <t>Indemnité de résidence (IR) appliquée (0%, 1% ou 3%)</t>
  </si>
  <si>
    <t>indice smic</t>
  </si>
  <si>
    <t>Calcul de la rémunération pour les métiers de la filière numérique (55NSIC)</t>
  </si>
  <si>
    <t>Valeur du point indice 100 annuelle :</t>
  </si>
  <si>
    <t>Date valeur du point :</t>
  </si>
  <si>
    <t>valeur point indice 100</t>
  </si>
  <si>
    <t>date point d'indice</t>
  </si>
  <si>
    <t>Part variable annuelle</t>
  </si>
  <si>
    <t>Indice minimum de traitement :</t>
  </si>
  <si>
    <t>Pourcentage de la part fixe non indicée + indemnité de résidence + part variable :</t>
  </si>
  <si>
    <t>Part fixe indicée</t>
  </si>
  <si>
    <t>Part fixe non indicée / Indemnité de résidence</t>
  </si>
  <si>
    <t>Montant brut annuel en euros</t>
  </si>
  <si>
    <r>
      <rPr>
        <u/>
        <sz val="13"/>
        <color theme="1"/>
        <rFont val="Calibri (Corps)"/>
      </rPr>
      <t>Note d'utilisation :</t>
    </r>
    <r>
      <rPr>
        <sz val="13"/>
        <color theme="1"/>
        <rFont val="Calibri"/>
        <family val="2"/>
        <scheme val="minor"/>
      </rPr>
      <t xml:space="preserve">
Pour effectuer le calcul de la rémunération vous devez disposer d'un </t>
    </r>
    <r>
      <rPr>
        <b/>
        <sz val="13"/>
        <color theme="1"/>
        <rFont val="Calibri"/>
        <family val="2"/>
        <scheme val="minor"/>
      </rPr>
      <t>montant brut annuel</t>
    </r>
    <r>
      <rPr>
        <sz val="13"/>
        <color theme="1"/>
        <rFont val="Calibri"/>
        <family val="2"/>
        <scheme val="minor"/>
      </rPr>
      <t>, de l'</t>
    </r>
    <r>
      <rPr>
        <b/>
        <sz val="13"/>
        <color theme="1"/>
        <rFont val="Calibri"/>
        <family val="2"/>
        <scheme val="minor"/>
      </rPr>
      <t xml:space="preserve">indemnité de résidence </t>
    </r>
    <r>
      <rPr>
        <sz val="13"/>
        <color theme="1"/>
        <rFont val="Calibri"/>
        <family val="2"/>
        <scheme val="minor"/>
      </rPr>
      <t xml:space="preserve">à appliquer et d'un </t>
    </r>
    <r>
      <rPr>
        <b/>
        <sz val="13"/>
        <color theme="1"/>
        <rFont val="Calibri"/>
        <family val="2"/>
        <scheme val="minor"/>
      </rPr>
      <t>pourcentage de part variable</t>
    </r>
    <r>
      <rPr>
        <sz val="13"/>
        <color theme="1"/>
        <rFont val="Calibri"/>
        <family val="2"/>
        <scheme val="minor"/>
      </rPr>
      <t xml:space="preserve"> (optionnel, par défaut 0%).
L'</t>
    </r>
    <r>
      <rPr>
        <b/>
        <sz val="13"/>
        <color theme="1"/>
        <rFont val="Calibri"/>
        <family val="2"/>
        <scheme val="minor"/>
      </rPr>
      <t>indice majoré de la part indicée</t>
    </r>
    <r>
      <rPr>
        <sz val="13"/>
        <color theme="1"/>
        <rFont val="Calibri"/>
        <family val="2"/>
        <scheme val="minor"/>
      </rPr>
      <t xml:space="preserve"> ne peut être inférieur à l'</t>
    </r>
    <r>
      <rPr>
        <b/>
        <sz val="13"/>
        <color theme="1"/>
        <rFont val="Calibri"/>
        <family val="2"/>
        <scheme val="minor"/>
      </rPr>
      <t>indice minimum de traitement</t>
    </r>
    <r>
      <rPr>
        <sz val="13"/>
        <color theme="1"/>
        <rFont val="Calibri"/>
        <family val="2"/>
        <scheme val="minor"/>
      </rPr>
      <t>.
Si la ligne (</t>
    </r>
    <r>
      <rPr>
        <b/>
        <sz val="13"/>
        <color theme="1"/>
        <rFont val="Calibri"/>
        <family val="2"/>
        <scheme val="minor"/>
      </rPr>
      <t>28</t>
    </r>
    <r>
      <rPr>
        <sz val="13"/>
        <color theme="1"/>
        <rFont val="Calibri"/>
        <family val="2"/>
        <scheme val="minor"/>
      </rPr>
      <t xml:space="preserve">) représentant la </t>
    </r>
    <r>
      <rPr>
        <b/>
        <sz val="13"/>
        <color theme="1"/>
        <rFont val="Calibri"/>
        <family val="2"/>
        <scheme val="minor"/>
      </rPr>
      <t>part fixe non indicée mensuelle</t>
    </r>
    <r>
      <rPr>
        <sz val="13"/>
        <color theme="1"/>
        <rFont val="Calibri"/>
        <family val="2"/>
        <scheme val="minor"/>
      </rPr>
      <t xml:space="preserve"> apparaît en rouge cela signifie que le </t>
    </r>
    <r>
      <rPr>
        <b/>
        <sz val="13"/>
        <color theme="1"/>
        <rFont val="Calibri"/>
        <family val="2"/>
        <scheme val="minor"/>
      </rPr>
      <t>montant brut annuel saisi</t>
    </r>
    <r>
      <rPr>
        <sz val="13"/>
        <color theme="1"/>
        <rFont val="Calibri"/>
        <family val="2"/>
        <scheme val="minor"/>
      </rPr>
      <t xml:space="preserve"> est trop bas pour servir une part variable, le </t>
    </r>
    <r>
      <rPr>
        <b/>
        <sz val="13"/>
        <color theme="1"/>
        <rFont val="Calibri"/>
        <family val="2"/>
        <scheme val="minor"/>
      </rPr>
      <t>pourcentage de la part variable</t>
    </r>
    <r>
      <rPr>
        <sz val="13"/>
        <color theme="1"/>
        <rFont val="Calibri"/>
        <family val="2"/>
        <scheme val="minor"/>
      </rPr>
      <t xml:space="preserve"> (</t>
    </r>
    <r>
      <rPr>
        <b/>
        <sz val="13"/>
        <color theme="1"/>
        <rFont val="Calibri"/>
        <family val="2"/>
        <scheme val="minor"/>
      </rPr>
      <t>E19</t>
    </r>
    <r>
      <rPr>
        <sz val="13"/>
        <color theme="1"/>
        <rFont val="Calibri"/>
        <family val="2"/>
        <scheme val="minor"/>
      </rPr>
      <t xml:space="preserve">) doit être dimunié ou égal à 0%.
Toutes les cellulles de cet onglet ont été vérouillées, excepté les cellulles </t>
    </r>
    <r>
      <rPr>
        <b/>
        <sz val="13"/>
        <color theme="1"/>
        <rFont val="Calibri"/>
        <family val="2"/>
        <scheme val="minor"/>
      </rPr>
      <t>E17, E18, E19, les éléments à saisir</t>
    </r>
    <r>
      <rPr>
        <sz val="13"/>
        <color theme="1"/>
        <rFont val="Calibri"/>
        <family val="2"/>
        <scheme val="minor"/>
      </rPr>
      <t>. Si vous souhaitez modifier la valeur du point d'indice 100 annuelle, de l'indice minimum de traitement ou du pourcentage de la part fixe indicée, vous pouvez le faire depuis l'</t>
    </r>
    <r>
      <rPr>
        <b/>
        <sz val="13"/>
        <color theme="1"/>
        <rFont val="Calibri"/>
        <family val="2"/>
        <scheme val="minor"/>
      </rPr>
      <t>onglet "Valeurs"</t>
    </r>
    <r>
      <rPr>
        <sz val="13"/>
        <color theme="1"/>
        <rFont val="Calibri"/>
        <family val="2"/>
        <scheme val="minor"/>
      </rPr>
      <t>.</t>
    </r>
  </si>
  <si>
    <r>
      <rPr>
        <u/>
        <sz val="13"/>
        <color theme="1"/>
        <rFont val="Calibri (Corps)"/>
      </rPr>
      <t>Note d'utilisation :</t>
    </r>
    <r>
      <rPr>
        <sz val="13"/>
        <color theme="1"/>
        <rFont val="Calibri"/>
        <family val="2"/>
        <scheme val="minor"/>
      </rPr>
      <t xml:space="preserve">
Pour effectuer le calcul de la rémunération vous devez disposer d'un </t>
    </r>
    <r>
      <rPr>
        <b/>
        <sz val="13"/>
        <color theme="1"/>
        <rFont val="Calibri"/>
        <family val="2"/>
        <scheme val="minor"/>
      </rPr>
      <t>indice majoré global</t>
    </r>
    <r>
      <rPr>
        <sz val="13"/>
        <color theme="1"/>
        <rFont val="Calibri"/>
        <family val="2"/>
        <scheme val="minor"/>
      </rPr>
      <t>, de l'</t>
    </r>
    <r>
      <rPr>
        <b/>
        <sz val="13"/>
        <color theme="1"/>
        <rFont val="Calibri"/>
        <family val="2"/>
        <scheme val="minor"/>
      </rPr>
      <t xml:space="preserve">indemnité de résidence </t>
    </r>
    <r>
      <rPr>
        <sz val="13"/>
        <color theme="1"/>
        <rFont val="Calibri"/>
        <family val="2"/>
        <scheme val="minor"/>
      </rPr>
      <t xml:space="preserve">à appliquer et d'un </t>
    </r>
    <r>
      <rPr>
        <b/>
        <sz val="13"/>
        <color theme="1"/>
        <rFont val="Calibri"/>
        <family val="2"/>
        <scheme val="minor"/>
      </rPr>
      <t>pourcentage de part variable</t>
    </r>
    <r>
      <rPr>
        <sz val="13"/>
        <color theme="1"/>
        <rFont val="Calibri"/>
        <family val="2"/>
        <scheme val="minor"/>
      </rPr>
      <t xml:space="preserve"> (optionnel, par défaut 0%).
L'</t>
    </r>
    <r>
      <rPr>
        <b/>
        <sz val="13"/>
        <color theme="1"/>
        <rFont val="Calibri"/>
        <family val="2"/>
        <scheme val="minor"/>
      </rPr>
      <t>indice majoré de la part indicée</t>
    </r>
    <r>
      <rPr>
        <sz val="13"/>
        <color theme="1"/>
        <rFont val="Calibri"/>
        <family val="2"/>
        <scheme val="minor"/>
      </rPr>
      <t xml:space="preserve"> ne peut être inférieur à l'</t>
    </r>
    <r>
      <rPr>
        <b/>
        <sz val="13"/>
        <color theme="1"/>
        <rFont val="Calibri"/>
        <family val="2"/>
        <scheme val="minor"/>
      </rPr>
      <t>indice minimum de traitement</t>
    </r>
    <r>
      <rPr>
        <sz val="13"/>
        <color theme="1"/>
        <rFont val="Calibri"/>
        <family val="2"/>
        <scheme val="minor"/>
      </rPr>
      <t>.
Si la ligne (</t>
    </r>
    <r>
      <rPr>
        <b/>
        <sz val="13"/>
        <color theme="1"/>
        <rFont val="Calibri"/>
        <family val="2"/>
        <scheme val="minor"/>
      </rPr>
      <t>28</t>
    </r>
    <r>
      <rPr>
        <sz val="13"/>
        <color theme="1"/>
        <rFont val="Calibri"/>
        <family val="2"/>
        <scheme val="minor"/>
      </rPr>
      <t xml:space="preserve">) représentant la </t>
    </r>
    <r>
      <rPr>
        <b/>
        <sz val="13"/>
        <color theme="1"/>
        <rFont val="Calibri"/>
        <family val="2"/>
        <scheme val="minor"/>
      </rPr>
      <t>part fixe non indicée mensuelle</t>
    </r>
    <r>
      <rPr>
        <sz val="13"/>
        <color theme="1"/>
        <rFont val="Calibri"/>
        <family val="2"/>
        <scheme val="minor"/>
      </rPr>
      <t xml:space="preserve"> apparaît en rouge cela signifie que le </t>
    </r>
    <r>
      <rPr>
        <b/>
        <sz val="13"/>
        <color theme="1"/>
        <rFont val="Calibri"/>
        <family val="2"/>
        <scheme val="minor"/>
      </rPr>
      <t>montant brut annuel saisi</t>
    </r>
    <r>
      <rPr>
        <sz val="13"/>
        <color theme="1"/>
        <rFont val="Calibri"/>
        <family val="2"/>
        <scheme val="minor"/>
      </rPr>
      <t xml:space="preserve"> est trop bas pour servir une part variable, le </t>
    </r>
    <r>
      <rPr>
        <b/>
        <sz val="13"/>
        <color theme="1"/>
        <rFont val="Calibri"/>
        <family val="2"/>
        <scheme val="minor"/>
      </rPr>
      <t>pourcentage de la part variable</t>
    </r>
    <r>
      <rPr>
        <sz val="13"/>
        <color theme="1"/>
        <rFont val="Calibri"/>
        <family val="2"/>
        <scheme val="minor"/>
      </rPr>
      <t xml:space="preserve"> (</t>
    </r>
    <r>
      <rPr>
        <b/>
        <sz val="13"/>
        <color theme="1"/>
        <rFont val="Calibri"/>
        <family val="2"/>
        <scheme val="minor"/>
      </rPr>
      <t>E19</t>
    </r>
    <r>
      <rPr>
        <sz val="13"/>
        <color theme="1"/>
        <rFont val="Calibri"/>
        <family val="2"/>
        <scheme val="minor"/>
      </rPr>
      <t xml:space="preserve">) doit être dimunié ou égal à 0%.
Toutes les cellulles de cet onglet ont été vérouillées, excepté les cellulles </t>
    </r>
    <r>
      <rPr>
        <b/>
        <sz val="13"/>
        <color theme="1"/>
        <rFont val="Calibri"/>
        <family val="2"/>
        <scheme val="minor"/>
      </rPr>
      <t>E17, E18, E19, les éléments à saisir</t>
    </r>
    <r>
      <rPr>
        <sz val="13"/>
        <color theme="1"/>
        <rFont val="Calibri"/>
        <family val="2"/>
        <scheme val="minor"/>
      </rPr>
      <t>. Si vous souhaitez modifier la valeur du point d'indice 100 annuelle, de l'indice minimum de traitement ou du pourcentage de la part fixe indicée, vous pouvez le faire depuis l'</t>
    </r>
    <r>
      <rPr>
        <b/>
        <sz val="13"/>
        <color theme="1"/>
        <rFont val="Calibri"/>
        <family val="2"/>
        <scheme val="minor"/>
      </rPr>
      <t>onglet "Valeurs"</t>
    </r>
    <r>
      <rPr>
        <sz val="13"/>
        <color theme="1"/>
        <rFont val="Calibri"/>
        <family val="2"/>
        <scheme val="minor"/>
      </rPr>
      <t>.</t>
    </r>
  </si>
  <si>
    <t>Valeur du point indice mensuelle :</t>
  </si>
  <si>
    <t>Indice majoré de la part fixe indicée</t>
  </si>
  <si>
    <r>
      <rPr>
        <b/>
        <sz val="12"/>
        <color theme="1"/>
        <rFont val="Calibri"/>
        <family val="2"/>
        <scheme val="minor"/>
      </rPr>
      <t xml:space="preserve">IR </t>
    </r>
    <r>
      <rPr>
        <sz val="12"/>
        <color theme="1"/>
        <rFont val="Calibri"/>
        <family val="2"/>
        <scheme val="minor"/>
      </rPr>
      <t>sur part fixe indicée mensuelle en euros</t>
    </r>
  </si>
  <si>
    <r>
      <t>Part variable (</t>
    </r>
    <r>
      <rPr>
        <b/>
        <sz val="12"/>
        <color theme="1"/>
        <rFont val="Calibri"/>
        <family val="2"/>
        <scheme val="minor"/>
      </rPr>
      <t>PV</t>
    </r>
    <r>
      <rPr>
        <sz val="12"/>
        <color theme="1"/>
        <rFont val="Calibri"/>
        <family val="2"/>
        <scheme val="minor"/>
      </rPr>
      <t>) annuelle en euros</t>
    </r>
  </si>
  <si>
    <t>Montant brut mensuel en euros (PFI + PFNI + IR)</t>
  </si>
  <si>
    <t>Montant total maximum brut annuel en euros (PFI + PFNI + IR + PV)</t>
  </si>
  <si>
    <t>Indice majoré global (calculé à partir du montant brut annuel)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</si>
</sst>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\ &quot;€&quot;"/>
    <numFmt numFmtId="166" formatCode="[$-40C]d\ mmmm\ yyyy;@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"/>
      <name val="Calibri (Corps)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4" borderId="9" xfId="0" applyNumberFormat="1" applyFill="1" applyBorder="1" applyAlignment="1" applyProtection="1">
      <alignment vertical="center"/>
      <protection locked="0"/>
    </xf>
    <xf numFmtId="165" fontId="0" fillId="0" borderId="0" xfId="0" applyNumberFormat="1" applyAlignment="1">
      <alignment vertical="center"/>
    </xf>
    <xf numFmtId="14" fontId="0" fillId="0" borderId="0" xfId="0" applyNumberFormat="1" applyAlignment="1">
      <alignment horizontal="center"/>
    </xf>
    <xf numFmtId="0" fontId="1" fillId="0" borderId="10" xfId="0" applyFont="1" applyBorder="1"/>
    <xf numFmtId="164" fontId="1" fillId="0" borderId="12" xfId="0" applyNumberFormat="1" applyFont="1" applyBorder="1"/>
    <xf numFmtId="9" fontId="0" fillId="4" borderId="6" xfId="0" applyNumberFormat="1" applyFill="1" applyBorder="1" applyAlignment="1" applyProtection="1">
      <alignment vertical="center"/>
      <protection locked="0"/>
    </xf>
    <xf numFmtId="165" fontId="0" fillId="4" borderId="4" xfId="0" applyNumberForma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6" fontId="1" fillId="0" borderId="6" xfId="0" applyNumberFormat="1" applyFont="1" applyBorder="1" applyAlignment="1" applyProtection="1">
      <alignment vertical="center"/>
    </xf>
    <xf numFmtId="9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1" fontId="1" fillId="0" borderId="9" xfId="0" applyNumberFormat="1" applyFont="1" applyBorder="1" applyAlignment="1" applyProtection="1">
      <alignment vertical="center"/>
    </xf>
    <xf numFmtId="1" fontId="1" fillId="0" borderId="0" xfId="0" applyNumberFormat="1" applyFont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3" fontId="0" fillId="2" borderId="4" xfId="0" applyNumberFormat="1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164" fontId="0" fillId="2" borderId="9" xfId="0" applyNumberForma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3" fontId="0" fillId="5" borderId="0" xfId="0" applyNumberFormat="1" applyFill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164" fontId="0" fillId="3" borderId="4" xfId="0" applyNumberFormat="1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164" fontId="0" fillId="3" borderId="9" xfId="0" applyNumberFormat="1" applyFill="1" applyBorder="1" applyAlignment="1" applyProtection="1">
      <alignment vertical="center"/>
    </xf>
    <xf numFmtId="0" fontId="0" fillId="6" borderId="10" xfId="0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164" fontId="0" fillId="6" borderId="12" xfId="0" applyNumberFormat="1" applyFill="1" applyBorder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1" fillId="0" borderId="10" xfId="0" applyFont="1" applyBorder="1" applyProtection="1"/>
    <xf numFmtId="0" fontId="1" fillId="0" borderId="11" xfId="0" applyFont="1" applyBorder="1" applyProtection="1"/>
    <xf numFmtId="164" fontId="1" fillId="0" borderId="12" xfId="0" applyNumberFormat="1" applyFont="1" applyBorder="1" applyProtection="1"/>
    <xf numFmtId="0" fontId="0" fillId="0" borderId="11" xfId="0" applyBorder="1"/>
    <xf numFmtId="3" fontId="0" fillId="4" borderId="4" xfId="0" applyNumberFormat="1" applyFill="1" applyBorder="1" applyAlignment="1" applyProtection="1">
      <alignment vertical="center"/>
      <protection locked="0"/>
    </xf>
    <xf numFmtId="164" fontId="1" fillId="0" borderId="4" xfId="0" applyNumberFormat="1" applyFont="1" applyBorder="1" applyAlignment="1" applyProtection="1">
      <alignment vertical="center"/>
    </xf>
    <xf numFmtId="164" fontId="1" fillId="0" borderId="6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left" vertical="center" wrapText="1" indent="1"/>
    </xf>
    <xf numFmtId="0" fontId="6" fillId="0" borderId="14" xfId="0" applyFont="1" applyBorder="1" applyAlignment="1" applyProtection="1">
      <alignment horizontal="left" vertical="center" wrapText="1" indent="1"/>
    </xf>
    <xf numFmtId="0" fontId="6" fillId="0" borderId="15" xfId="0" applyFont="1" applyBorder="1" applyAlignment="1" applyProtection="1">
      <alignment horizontal="left" vertical="center" wrapText="1" indent="1"/>
    </xf>
    <xf numFmtId="0" fontId="6" fillId="0" borderId="16" xfId="0" applyFont="1" applyBorder="1" applyAlignment="1" applyProtection="1">
      <alignment horizontal="left" vertical="center" wrapText="1" indent="1"/>
    </xf>
    <xf numFmtId="0" fontId="6" fillId="0" borderId="17" xfId="0" applyFont="1" applyBorder="1" applyAlignment="1" applyProtection="1">
      <alignment horizontal="left" vertical="center" wrapText="1" indent="1"/>
    </xf>
    <xf numFmtId="0" fontId="6" fillId="0" borderId="18" xfId="0" applyFont="1" applyBorder="1" applyAlignment="1" applyProtection="1">
      <alignment horizontal="left" vertical="center" wrapText="1" inden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L38"/>
  <sheetViews>
    <sheetView showGridLines="0" topLeftCell="A11" zoomScaleNormal="100" workbookViewId="0">
      <selection activeCell="E17" sqref="E17"/>
    </sheetView>
  </sheetViews>
  <sheetFormatPr baseColWidth="10" defaultRowHeight="15.5"/>
  <cols>
    <col min="1" max="2" width="2.83203125" customWidth="1"/>
    <col min="3" max="3" width="51" customWidth="1"/>
    <col min="4" max="4" width="14.83203125" customWidth="1"/>
    <col min="5" max="5" width="11.83203125" customWidth="1"/>
    <col min="6" max="6" width="4.5" customWidth="1"/>
    <col min="8" max="8" width="24.83203125" customWidth="1"/>
    <col min="9" max="9" width="14.6640625" customWidth="1"/>
  </cols>
  <sheetData>
    <row r="1" spans="2:12" ht="23.5">
      <c r="B1" s="14" t="s">
        <v>12</v>
      </c>
      <c r="C1" s="15"/>
      <c r="D1" s="15"/>
      <c r="E1" s="15"/>
      <c r="F1" s="16"/>
      <c r="G1" s="16"/>
      <c r="H1" s="16"/>
    </row>
    <row r="2" spans="2:12" ht="17" customHeight="1" thickBot="1">
      <c r="B2" s="15"/>
      <c r="C2" s="15"/>
      <c r="D2" s="15"/>
      <c r="E2" s="15"/>
      <c r="F2" s="16"/>
      <c r="G2" s="16"/>
      <c r="H2" s="16"/>
    </row>
    <row r="3" spans="2:12" ht="17" customHeight="1">
      <c r="B3" s="17" t="s">
        <v>13</v>
      </c>
      <c r="C3" s="18"/>
      <c r="D3" s="18"/>
      <c r="E3" s="67">
        <f>Valeurs!B2</f>
        <v>5907.34</v>
      </c>
      <c r="F3" s="19"/>
      <c r="G3" s="69" t="s">
        <v>23</v>
      </c>
      <c r="H3" s="70"/>
    </row>
    <row r="4" spans="2:12" ht="17" customHeight="1">
      <c r="B4" s="20" t="s">
        <v>25</v>
      </c>
      <c r="C4" s="21"/>
      <c r="D4" s="21"/>
      <c r="E4" s="68">
        <f>E3/1200</f>
        <v>4.9227833333333333</v>
      </c>
      <c r="F4" s="19"/>
      <c r="G4" s="71"/>
      <c r="H4" s="72"/>
    </row>
    <row r="5" spans="2:12" ht="17" customHeight="1">
      <c r="B5" s="20" t="s">
        <v>14</v>
      </c>
      <c r="C5" s="21"/>
      <c r="D5" s="21"/>
      <c r="E5" s="22">
        <f>Valeurs!C2</f>
        <v>45108</v>
      </c>
      <c r="F5" s="19"/>
      <c r="G5" s="71"/>
      <c r="H5" s="72"/>
    </row>
    <row r="6" spans="2:12" ht="17" customHeight="1">
      <c r="B6" s="20" t="s">
        <v>7</v>
      </c>
      <c r="C6" s="21"/>
      <c r="D6" s="21"/>
      <c r="E6" s="23">
        <f>Valeurs!D2</f>
        <v>0.7</v>
      </c>
      <c r="F6" s="19"/>
      <c r="G6" s="71"/>
      <c r="H6" s="72"/>
      <c r="L6" s="4"/>
    </row>
    <row r="7" spans="2:12" ht="17" customHeight="1">
      <c r="B7" s="20" t="s">
        <v>19</v>
      </c>
      <c r="C7" s="21"/>
      <c r="D7" s="21"/>
      <c r="E7" s="23">
        <v>0.3</v>
      </c>
      <c r="F7" s="19"/>
      <c r="G7" s="71"/>
      <c r="H7" s="72"/>
      <c r="L7" s="4"/>
    </row>
    <row r="8" spans="2:12" ht="17" customHeight="1">
      <c r="B8" s="24" t="s">
        <v>18</v>
      </c>
      <c r="C8" s="25"/>
      <c r="D8" s="25"/>
      <c r="E8" s="26">
        <f>Valeurs!E2</f>
        <v>366</v>
      </c>
      <c r="F8" s="19"/>
      <c r="G8" s="71"/>
      <c r="H8" s="72"/>
    </row>
    <row r="9" spans="2:12" ht="17" customHeight="1">
      <c r="B9" s="21"/>
      <c r="C9" s="21"/>
      <c r="D9" s="21"/>
      <c r="E9" s="27"/>
      <c r="F9" s="19"/>
      <c r="G9" s="71"/>
      <c r="H9" s="72"/>
    </row>
    <row r="10" spans="2:12" ht="17" customHeight="1">
      <c r="B10" s="21"/>
      <c r="C10" s="21"/>
      <c r="D10" s="21"/>
      <c r="E10" s="21"/>
      <c r="F10" s="19"/>
      <c r="G10" s="71"/>
      <c r="H10" s="72"/>
    </row>
    <row r="11" spans="2:12" ht="17" customHeight="1">
      <c r="B11" s="28"/>
      <c r="C11" s="29" t="s">
        <v>2</v>
      </c>
      <c r="D11" s="21"/>
      <c r="E11" s="21"/>
      <c r="F11" s="19"/>
      <c r="G11" s="71"/>
      <c r="H11" s="72"/>
    </row>
    <row r="12" spans="2:12" ht="17" customHeight="1">
      <c r="B12" s="30"/>
      <c r="C12" s="29" t="s">
        <v>20</v>
      </c>
      <c r="D12" s="15"/>
      <c r="E12" s="15"/>
      <c r="F12" s="16"/>
      <c r="G12" s="71"/>
      <c r="H12" s="72"/>
    </row>
    <row r="13" spans="2:12" ht="17" customHeight="1">
      <c r="B13" s="31"/>
      <c r="C13" s="29" t="s">
        <v>21</v>
      </c>
      <c r="D13" s="15"/>
      <c r="E13" s="15"/>
      <c r="F13" s="16"/>
      <c r="G13" s="71"/>
      <c r="H13" s="72"/>
    </row>
    <row r="14" spans="2:12" ht="17" customHeight="1">
      <c r="B14" s="32"/>
      <c r="C14" s="29" t="s">
        <v>17</v>
      </c>
      <c r="D14" s="15"/>
      <c r="E14" s="15"/>
      <c r="F14" s="16"/>
      <c r="G14" s="71"/>
      <c r="H14" s="72"/>
    </row>
    <row r="15" spans="2:12" ht="17" customHeight="1">
      <c r="B15" s="15"/>
      <c r="C15" s="33"/>
      <c r="D15" s="15"/>
      <c r="E15" s="15"/>
      <c r="F15" s="16"/>
      <c r="G15" s="71"/>
      <c r="H15" s="72"/>
    </row>
    <row r="16" spans="2:12" ht="17" customHeight="1">
      <c r="B16" s="15"/>
      <c r="C16" s="15"/>
      <c r="D16" s="15"/>
      <c r="E16" s="15"/>
      <c r="F16" s="16"/>
      <c r="G16" s="71"/>
      <c r="H16" s="72"/>
    </row>
    <row r="17" spans="2:11" ht="17" customHeight="1">
      <c r="B17" s="34" t="s">
        <v>22</v>
      </c>
      <c r="C17" s="35"/>
      <c r="D17" s="35"/>
      <c r="E17" s="13">
        <v>59073.4</v>
      </c>
      <c r="F17" s="19"/>
      <c r="G17" s="71"/>
      <c r="H17" s="72"/>
      <c r="K17" s="8"/>
    </row>
    <row r="18" spans="2:11" ht="17" customHeight="1">
      <c r="B18" s="36" t="s">
        <v>10</v>
      </c>
      <c r="C18" s="37"/>
      <c r="D18" s="37"/>
      <c r="E18" s="12">
        <v>0.03</v>
      </c>
      <c r="F18" s="16"/>
      <c r="G18" s="71"/>
      <c r="H18" s="72"/>
    </row>
    <row r="19" spans="2:11" ht="17" customHeight="1">
      <c r="B19" s="38" t="s">
        <v>3</v>
      </c>
      <c r="C19" s="39"/>
      <c r="D19" s="39"/>
      <c r="E19" s="7">
        <v>0</v>
      </c>
      <c r="F19" s="16"/>
      <c r="G19" s="71"/>
      <c r="H19" s="72"/>
    </row>
    <row r="20" spans="2:11" ht="17" customHeight="1">
      <c r="B20" s="15"/>
      <c r="C20" s="15"/>
      <c r="D20" s="15"/>
      <c r="E20" s="15"/>
      <c r="F20" s="16"/>
      <c r="G20" s="71"/>
      <c r="H20" s="72"/>
    </row>
    <row r="21" spans="2:11" ht="17" customHeight="1">
      <c r="B21" s="40" t="s">
        <v>1</v>
      </c>
      <c r="C21" s="15"/>
      <c r="D21" s="15"/>
      <c r="E21" s="15"/>
      <c r="F21" s="16"/>
      <c r="G21" s="71"/>
      <c r="H21" s="72"/>
    </row>
    <row r="22" spans="2:11" ht="17" customHeight="1">
      <c r="B22" s="41"/>
      <c r="C22" s="15"/>
      <c r="D22" s="15"/>
      <c r="E22" s="15"/>
      <c r="F22" s="16"/>
      <c r="G22" s="71"/>
      <c r="H22" s="72"/>
    </row>
    <row r="23" spans="2:11" ht="17" customHeight="1">
      <c r="B23" s="15" t="s">
        <v>31</v>
      </c>
      <c r="C23" s="15"/>
      <c r="D23" s="15"/>
      <c r="E23" s="42">
        <f>ROUNDUP(E17/E4/12,0)</f>
        <v>1000</v>
      </c>
      <c r="F23" s="16"/>
      <c r="G23" s="71"/>
      <c r="H23" s="72"/>
    </row>
    <row r="24" spans="2:11" ht="17" customHeight="1">
      <c r="B24" s="15"/>
      <c r="C24" s="15"/>
      <c r="D24" s="15"/>
      <c r="E24" s="43"/>
      <c r="F24" s="16"/>
      <c r="G24" s="71"/>
      <c r="H24" s="72"/>
    </row>
    <row r="25" spans="2:11" ht="17" customHeight="1">
      <c r="B25" s="44" t="s">
        <v>26</v>
      </c>
      <c r="C25" s="45"/>
      <c r="D25" s="45"/>
      <c r="E25" s="46">
        <f>IF(ROUNDUP(E23*E6,0) &lt;E8,366,ROUNDUP(E23*E6,0))</f>
        <v>700</v>
      </c>
      <c r="F25" s="16"/>
      <c r="G25" s="71"/>
      <c r="H25" s="72"/>
    </row>
    <row r="26" spans="2:11" ht="17" customHeight="1">
      <c r="B26" s="47" t="s">
        <v>8</v>
      </c>
      <c r="C26" s="48"/>
      <c r="D26" s="48"/>
      <c r="E26" s="49">
        <f>E25*E4</f>
        <v>3445.9483333333333</v>
      </c>
      <c r="F26" s="16"/>
      <c r="G26" s="71"/>
      <c r="H26" s="72"/>
    </row>
    <row r="27" spans="2:11" ht="17" customHeight="1">
      <c r="B27" s="50"/>
      <c r="C27" s="50"/>
      <c r="D27" s="50"/>
      <c r="E27" s="51"/>
      <c r="F27" s="16"/>
      <c r="G27" s="71"/>
      <c r="H27" s="72"/>
    </row>
    <row r="28" spans="2:11" ht="17" customHeight="1">
      <c r="B28" s="52" t="s">
        <v>9</v>
      </c>
      <c r="C28" s="53"/>
      <c r="D28" s="53"/>
      <c r="E28" s="54">
        <f>(E23*E4)-(E26+E29+(E31/12))</f>
        <v>1373.4565499999994</v>
      </c>
      <c r="F28" s="16"/>
      <c r="G28" s="71"/>
      <c r="H28" s="72"/>
    </row>
    <row r="29" spans="2:11" ht="17" customHeight="1">
      <c r="B29" s="55" t="s">
        <v>27</v>
      </c>
      <c r="C29" s="56"/>
      <c r="D29" s="56"/>
      <c r="E29" s="57">
        <f>E26*E18</f>
        <v>103.37845</v>
      </c>
      <c r="F29" s="16"/>
      <c r="G29" s="71"/>
      <c r="H29" s="72"/>
    </row>
    <row r="30" spans="2:11" ht="17" customHeight="1">
      <c r="B30" s="16"/>
      <c r="C30" s="16"/>
      <c r="D30" s="16"/>
      <c r="E30" s="16"/>
      <c r="F30" s="16"/>
      <c r="G30" s="71"/>
      <c r="H30" s="72"/>
    </row>
    <row r="31" spans="2:11" ht="17" customHeight="1">
      <c r="B31" s="58" t="s">
        <v>28</v>
      </c>
      <c r="C31" s="59"/>
      <c r="D31" s="59"/>
      <c r="E31" s="60">
        <f>((E23*E4)*E19)*12</f>
        <v>0</v>
      </c>
      <c r="F31" s="16"/>
      <c r="G31" s="71"/>
      <c r="H31" s="72"/>
    </row>
    <row r="32" spans="2:11" ht="17" customHeight="1">
      <c r="B32" s="15"/>
      <c r="C32" s="15"/>
      <c r="D32" s="15"/>
      <c r="E32" s="43"/>
      <c r="F32" s="16"/>
      <c r="G32" s="71"/>
      <c r="H32" s="72"/>
    </row>
    <row r="33" spans="2:8" ht="17" customHeight="1">
      <c r="B33" s="21"/>
      <c r="C33" s="21"/>
      <c r="D33" s="21"/>
      <c r="E33" s="61"/>
      <c r="F33" s="16"/>
      <c r="G33" s="71"/>
      <c r="H33" s="72"/>
    </row>
    <row r="34" spans="2:8" ht="17" customHeight="1">
      <c r="B34" s="62" t="s">
        <v>29</v>
      </c>
      <c r="C34" s="63"/>
      <c r="D34" s="63"/>
      <c r="E34" s="64">
        <f>E26+E28+E29</f>
        <v>4922.7833333333328</v>
      </c>
      <c r="F34" s="16"/>
      <c r="G34" s="71"/>
      <c r="H34" s="72"/>
    </row>
    <row r="35" spans="2:8" ht="16" thickBot="1">
      <c r="B35" s="10" t="s">
        <v>30</v>
      </c>
      <c r="C35" s="65"/>
      <c r="D35" s="65"/>
      <c r="E35" s="11">
        <f>(E26*12)+(E28*12)+(E29*12)+E31</f>
        <v>59073.399999999994</v>
      </c>
      <c r="G35" s="73"/>
      <c r="H35" s="74"/>
    </row>
    <row r="37" spans="2:8">
      <c r="E37" s="1"/>
    </row>
    <row r="38" spans="2:8">
      <c r="E38" s="1"/>
    </row>
  </sheetData>
  <sheetProtection algorithmName="SHA-512" hashValue="DUILTF7lXh5YpxPugO1jdYp6x9PF6aOqdIX1VeItzATzP3g6wIRKHcg9SJ8MIM9k6zAW0Cpl+UGo0gtfUzkwWA==" saltValue="3MHNotT5BslhcvkBTCZgPw==" spinCount="100000" sheet="1" objects="1" scenarios="1"/>
  <mergeCells count="1">
    <mergeCell ref="G3:H35"/>
  </mergeCells>
  <conditionalFormatting sqref="E28">
    <cfRule type="cellIs" dxfId="3" priority="2" operator="lessThan">
      <formula>0</formula>
    </cfRule>
  </conditionalFormatting>
  <conditionalFormatting sqref="B28:D28">
    <cfRule type="expression" dxfId="2" priority="1">
      <formula>$E$28 &lt; 0</formula>
    </cfRule>
  </conditionalFormatting>
  <dataValidations count="1">
    <dataValidation type="decimal" allowBlank="1" showInputMessage="1" showErrorMessage="1" errorTitle="Pourcentage incorrect" error="Veuillez saisir un pourcentage compris entre 0 et 20." promptTitle="Pourcentage part variable" sqref="E19">
      <formula1>0</formula1>
      <formula2>0.2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Valeurs!$A$2:$A$4</xm:f>
          </x14:formula1>
          <xm:sqref>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L38"/>
  <sheetViews>
    <sheetView showGridLines="0" tabSelected="1" zoomScaleNormal="100" workbookViewId="0">
      <selection activeCell="E18" sqref="E18"/>
    </sheetView>
  </sheetViews>
  <sheetFormatPr baseColWidth="10" defaultRowHeight="15.5"/>
  <cols>
    <col min="1" max="2" width="2.83203125" customWidth="1"/>
    <col min="3" max="3" width="51" customWidth="1"/>
    <col min="4" max="4" width="14.83203125" customWidth="1"/>
    <col min="5" max="5" width="11.83203125" customWidth="1"/>
    <col min="6" max="6" width="4.5" customWidth="1"/>
    <col min="8" max="8" width="24.83203125" customWidth="1"/>
    <col min="9" max="9" width="14.6640625" customWidth="1"/>
  </cols>
  <sheetData>
    <row r="1" spans="2:12" ht="23.5">
      <c r="B1" s="14" t="s">
        <v>12</v>
      </c>
      <c r="C1" s="15"/>
      <c r="D1" s="15"/>
      <c r="E1" s="15"/>
      <c r="F1" s="16"/>
      <c r="G1" s="16"/>
      <c r="H1" s="16"/>
    </row>
    <row r="2" spans="2:12" ht="17" customHeight="1" thickBot="1">
      <c r="B2" s="15"/>
      <c r="C2" s="15"/>
      <c r="D2" s="15"/>
      <c r="E2" s="15"/>
      <c r="F2" s="16"/>
      <c r="G2" s="16"/>
      <c r="H2" s="16"/>
    </row>
    <row r="3" spans="2:12" ht="17" customHeight="1">
      <c r="B3" s="17" t="s">
        <v>13</v>
      </c>
      <c r="C3" s="18"/>
      <c r="D3" s="18"/>
      <c r="E3" s="67">
        <f>Valeurs!B2</f>
        <v>5907.34</v>
      </c>
      <c r="F3" s="19"/>
      <c r="G3" s="69" t="s">
        <v>24</v>
      </c>
      <c r="H3" s="70"/>
    </row>
    <row r="4" spans="2:12" ht="17" customHeight="1">
      <c r="B4" s="20" t="s">
        <v>25</v>
      </c>
      <c r="C4" s="21"/>
      <c r="D4" s="21"/>
      <c r="E4" s="68">
        <f>E3/1200</f>
        <v>4.9227833333333333</v>
      </c>
      <c r="F4" s="19"/>
      <c r="G4" s="71"/>
      <c r="H4" s="72"/>
    </row>
    <row r="5" spans="2:12" ht="17" customHeight="1">
      <c r="B5" s="20" t="s">
        <v>14</v>
      </c>
      <c r="C5" s="21"/>
      <c r="D5" s="21"/>
      <c r="E5" s="22">
        <f>Valeurs!C2</f>
        <v>45108</v>
      </c>
      <c r="F5" s="19"/>
      <c r="G5" s="71"/>
      <c r="H5" s="72"/>
    </row>
    <row r="6" spans="2:12" ht="17" customHeight="1">
      <c r="B6" s="20" t="s">
        <v>7</v>
      </c>
      <c r="C6" s="21"/>
      <c r="D6" s="21"/>
      <c r="E6" s="23">
        <f>Valeurs!D2</f>
        <v>0.7</v>
      </c>
      <c r="F6" s="19"/>
      <c r="G6" s="71"/>
      <c r="H6" s="72"/>
      <c r="L6" s="4"/>
    </row>
    <row r="7" spans="2:12" ht="17" customHeight="1">
      <c r="B7" s="20" t="s">
        <v>19</v>
      </c>
      <c r="C7" s="21"/>
      <c r="D7" s="21"/>
      <c r="E7" s="23">
        <v>0.3</v>
      </c>
      <c r="F7" s="19"/>
      <c r="G7" s="71"/>
      <c r="H7" s="72"/>
      <c r="L7" s="4"/>
    </row>
    <row r="8" spans="2:12" ht="17" customHeight="1">
      <c r="B8" s="24" t="s">
        <v>18</v>
      </c>
      <c r="C8" s="25"/>
      <c r="D8" s="25"/>
      <c r="E8" s="26">
        <f>Valeurs!E2</f>
        <v>366</v>
      </c>
      <c r="F8" s="19"/>
      <c r="G8" s="71"/>
      <c r="H8" s="72"/>
    </row>
    <row r="9" spans="2:12" ht="17" customHeight="1">
      <c r="B9" s="21"/>
      <c r="C9" s="21"/>
      <c r="D9" s="21"/>
      <c r="E9" s="27"/>
      <c r="F9" s="19"/>
      <c r="G9" s="71"/>
      <c r="H9" s="72"/>
    </row>
    <row r="10" spans="2:12" ht="17" customHeight="1">
      <c r="B10" s="21"/>
      <c r="C10" s="21"/>
      <c r="D10" s="21"/>
      <c r="E10" s="21"/>
      <c r="F10" s="19"/>
      <c r="G10" s="71"/>
      <c r="H10" s="72"/>
    </row>
    <row r="11" spans="2:12" ht="17" customHeight="1">
      <c r="B11" s="28"/>
      <c r="C11" s="29" t="s">
        <v>2</v>
      </c>
      <c r="D11" s="21"/>
      <c r="E11" s="21"/>
      <c r="F11" s="19"/>
      <c r="G11" s="71"/>
      <c r="H11" s="72"/>
    </row>
    <row r="12" spans="2:12" ht="17" customHeight="1">
      <c r="B12" s="30"/>
      <c r="C12" s="29" t="s">
        <v>20</v>
      </c>
      <c r="D12" s="15"/>
      <c r="E12" s="15"/>
      <c r="F12" s="16"/>
      <c r="G12" s="71"/>
      <c r="H12" s="72"/>
    </row>
    <row r="13" spans="2:12" ht="17" customHeight="1">
      <c r="B13" s="31"/>
      <c r="C13" s="29" t="s">
        <v>21</v>
      </c>
      <c r="D13" s="15"/>
      <c r="E13" s="15"/>
      <c r="F13" s="16"/>
      <c r="G13" s="71"/>
      <c r="H13" s="72"/>
    </row>
    <row r="14" spans="2:12" ht="17" customHeight="1">
      <c r="B14" s="32"/>
      <c r="C14" s="29" t="s">
        <v>17</v>
      </c>
      <c r="D14" s="15"/>
      <c r="E14" s="15"/>
      <c r="F14" s="16"/>
      <c r="G14" s="71"/>
      <c r="H14" s="72"/>
    </row>
    <row r="15" spans="2:12" ht="17" customHeight="1">
      <c r="B15" s="15"/>
      <c r="C15" s="33"/>
      <c r="D15" s="15"/>
      <c r="E15" s="15"/>
      <c r="F15" s="16"/>
      <c r="G15" s="71"/>
      <c r="H15" s="72"/>
    </row>
    <row r="16" spans="2:12" ht="17" customHeight="1">
      <c r="B16" s="15"/>
      <c r="C16" s="15"/>
      <c r="D16" s="15"/>
      <c r="E16" s="15"/>
      <c r="F16" s="16"/>
      <c r="G16" s="71"/>
      <c r="H16" s="72"/>
    </row>
    <row r="17" spans="2:11" ht="17" customHeight="1">
      <c r="B17" s="34" t="s">
        <v>6</v>
      </c>
      <c r="C17" s="35"/>
      <c r="D17" s="35"/>
      <c r="E17" s="66">
        <v>945</v>
      </c>
      <c r="F17" s="19"/>
      <c r="G17" s="71"/>
      <c r="H17" s="72"/>
      <c r="K17" s="8"/>
    </row>
    <row r="18" spans="2:11" ht="17" customHeight="1">
      <c r="B18" s="36" t="s">
        <v>10</v>
      </c>
      <c r="C18" s="37"/>
      <c r="D18" s="37"/>
      <c r="E18" s="12">
        <v>0.03</v>
      </c>
      <c r="F18" s="16"/>
      <c r="G18" s="71"/>
      <c r="H18" s="72"/>
    </row>
    <row r="19" spans="2:11" ht="17" customHeight="1">
      <c r="B19" s="38" t="s">
        <v>3</v>
      </c>
      <c r="C19" s="39"/>
      <c r="D19" s="39"/>
      <c r="E19" s="7">
        <v>0</v>
      </c>
      <c r="F19" s="16"/>
      <c r="G19" s="71"/>
      <c r="H19" s="72"/>
    </row>
    <row r="20" spans="2:11" ht="17" customHeight="1">
      <c r="B20" s="15"/>
      <c r="C20" s="15"/>
      <c r="D20" s="15"/>
      <c r="E20" s="15"/>
      <c r="F20" s="16"/>
      <c r="G20" s="71"/>
      <c r="H20" s="72"/>
    </row>
    <row r="21" spans="2:11" ht="17" customHeight="1">
      <c r="B21" s="40" t="s">
        <v>1</v>
      </c>
      <c r="C21" s="15"/>
      <c r="D21" s="15"/>
      <c r="E21" s="15"/>
      <c r="F21" s="16"/>
      <c r="G21" s="71"/>
      <c r="H21" s="72"/>
    </row>
    <row r="22" spans="2:11" ht="17" customHeight="1">
      <c r="B22" s="41"/>
      <c r="C22" s="15"/>
      <c r="D22" s="15"/>
      <c r="E22" s="15"/>
      <c r="F22" s="16"/>
      <c r="G22" s="71"/>
      <c r="H22" s="72"/>
    </row>
    <row r="23" spans="2:11" ht="17" customHeight="1">
      <c r="B23" s="15" t="s">
        <v>5</v>
      </c>
      <c r="C23" s="15"/>
      <c r="D23" s="15"/>
      <c r="E23" s="42">
        <f>E17</f>
        <v>945</v>
      </c>
      <c r="F23" s="16"/>
      <c r="G23" s="71"/>
      <c r="H23" s="72"/>
    </row>
    <row r="24" spans="2:11" ht="17" customHeight="1">
      <c r="B24" s="15"/>
      <c r="C24" s="15"/>
      <c r="D24" s="15"/>
      <c r="E24" s="43"/>
      <c r="F24" s="16"/>
      <c r="G24" s="71"/>
      <c r="H24" s="72"/>
    </row>
    <row r="25" spans="2:11" ht="17" customHeight="1">
      <c r="B25" s="44" t="s">
        <v>26</v>
      </c>
      <c r="C25" s="45"/>
      <c r="D25" s="45"/>
      <c r="E25" s="46">
        <f>IF(ROUNDUP(E23*E6,0) &lt;E8,366,ROUNDUP(E23*E6,0))</f>
        <v>662</v>
      </c>
      <c r="F25" s="16"/>
      <c r="G25" s="71"/>
      <c r="H25" s="72"/>
    </row>
    <row r="26" spans="2:11" ht="17" customHeight="1">
      <c r="B26" s="47" t="s">
        <v>8</v>
      </c>
      <c r="C26" s="48"/>
      <c r="D26" s="48"/>
      <c r="E26" s="49">
        <f>E25*E4</f>
        <v>3258.8825666666667</v>
      </c>
      <c r="F26" s="16"/>
      <c r="G26" s="71"/>
      <c r="H26" s="72"/>
    </row>
    <row r="27" spans="2:11" ht="17" customHeight="1">
      <c r="B27" s="50"/>
      <c r="C27" s="50"/>
      <c r="D27" s="50"/>
      <c r="E27" s="51"/>
      <c r="F27" s="16"/>
      <c r="G27" s="71"/>
      <c r="H27" s="72"/>
    </row>
    <row r="28" spans="2:11" ht="17" customHeight="1">
      <c r="B28" s="52" t="s">
        <v>9</v>
      </c>
      <c r="C28" s="53"/>
      <c r="D28" s="53"/>
      <c r="E28" s="54">
        <f>(E23*E4)-(E26+E29+(E31/12))</f>
        <v>1295.381206333333</v>
      </c>
      <c r="F28" s="16"/>
      <c r="G28" s="71"/>
      <c r="H28" s="72"/>
    </row>
    <row r="29" spans="2:11" ht="17" customHeight="1">
      <c r="B29" s="55" t="s">
        <v>27</v>
      </c>
      <c r="C29" s="56"/>
      <c r="D29" s="56"/>
      <c r="E29" s="57">
        <f>E26*E18</f>
        <v>97.766476999999995</v>
      </c>
      <c r="F29" s="16"/>
      <c r="G29" s="71"/>
      <c r="H29" s="72"/>
    </row>
    <row r="30" spans="2:11" ht="17" customHeight="1">
      <c r="B30" s="16"/>
      <c r="C30" s="16"/>
      <c r="D30" s="16"/>
      <c r="E30" s="16"/>
      <c r="F30" s="16"/>
      <c r="G30" s="71"/>
      <c r="H30" s="72"/>
    </row>
    <row r="31" spans="2:11" ht="17" customHeight="1">
      <c r="B31" s="58" t="s">
        <v>28</v>
      </c>
      <c r="C31" s="59"/>
      <c r="D31" s="59"/>
      <c r="E31" s="60">
        <f>((E23*E4)*E19)*12</f>
        <v>0</v>
      </c>
      <c r="F31" s="16"/>
      <c r="G31" s="71"/>
      <c r="H31" s="72"/>
    </row>
    <row r="32" spans="2:11" ht="17" customHeight="1">
      <c r="B32" s="15"/>
      <c r="C32" s="15"/>
      <c r="D32" s="15"/>
      <c r="E32" s="43"/>
      <c r="F32" s="16"/>
      <c r="G32" s="71"/>
      <c r="H32" s="72"/>
    </row>
    <row r="33" spans="2:8" ht="17" customHeight="1">
      <c r="B33" s="21"/>
      <c r="C33" s="21"/>
      <c r="D33" s="21"/>
      <c r="E33" s="61"/>
      <c r="F33" s="16"/>
      <c r="G33" s="71"/>
      <c r="H33" s="72"/>
    </row>
    <row r="34" spans="2:8" ht="17" customHeight="1">
      <c r="B34" s="62" t="s">
        <v>29</v>
      </c>
      <c r="C34" s="63"/>
      <c r="D34" s="63"/>
      <c r="E34" s="64">
        <f>E26+E28+E29</f>
        <v>4652.0302499999998</v>
      </c>
      <c r="F34" s="16"/>
      <c r="G34" s="71"/>
      <c r="H34" s="72"/>
    </row>
    <row r="35" spans="2:8" ht="16" thickBot="1">
      <c r="B35" s="10" t="s">
        <v>30</v>
      </c>
      <c r="C35" s="65"/>
      <c r="D35" s="65"/>
      <c r="E35" s="11">
        <f>(E26*12)+(E28*12)+(E29*12)+E31</f>
        <v>55824.36299999999</v>
      </c>
      <c r="G35" s="73"/>
      <c r="H35" s="74"/>
    </row>
    <row r="37" spans="2:8">
      <c r="E37" s="1"/>
    </row>
    <row r="38" spans="2:8">
      <c r="E38" s="1"/>
    </row>
  </sheetData>
  <sheetProtection algorithmName="SHA-512" hashValue="fyM0I/i2E1BF4C3XDk/ursg2tU2r9XFqcmIEs1TvPFLOpI1qyhMLTrSxCjHEdtGfmEZP74phbOywUcmnlUN0mA==" saltValue="94+svQrftrFnOUEoKPAsLA==" spinCount="100000" sheet="1" objects="1" scenarios="1"/>
  <mergeCells count="1">
    <mergeCell ref="G3:H35"/>
  </mergeCells>
  <conditionalFormatting sqref="E28">
    <cfRule type="cellIs" dxfId="1" priority="2" operator="lessThan">
      <formula>0</formula>
    </cfRule>
  </conditionalFormatting>
  <conditionalFormatting sqref="B28:D28">
    <cfRule type="expression" dxfId="0" priority="1">
      <formula>$E$28 &lt; 0</formula>
    </cfRule>
  </conditionalFormatting>
  <dataValidations count="1">
    <dataValidation type="decimal" allowBlank="1" showInputMessage="1" showErrorMessage="1" errorTitle="Pourcentage incorrect" error="Veuillez saisir un pourcentage compris entre 0 et 20." promptTitle="Pourcentage part variable" sqref="E19">
      <formula1>0</formula1>
      <formula2>0.2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Valeurs!$A$2:$A$4</xm:f>
          </x14:formula1>
          <xm:sqref>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4"/>
  <sheetViews>
    <sheetView workbookViewId="0"/>
  </sheetViews>
  <sheetFormatPr baseColWidth="10" defaultRowHeight="15.5"/>
  <cols>
    <col min="2" max="2" width="20.1640625" customWidth="1"/>
    <col min="3" max="3" width="18.1640625" customWidth="1"/>
    <col min="4" max="4" width="19.6640625" customWidth="1"/>
    <col min="5" max="5" width="11.1640625" customWidth="1"/>
  </cols>
  <sheetData>
    <row r="1" spans="1:5">
      <c r="A1" s="2" t="s">
        <v>0</v>
      </c>
      <c r="B1" s="5" t="s">
        <v>15</v>
      </c>
      <c r="C1" s="5" t="s">
        <v>16</v>
      </c>
      <c r="D1" s="5" t="s">
        <v>4</v>
      </c>
      <c r="E1" t="s">
        <v>11</v>
      </c>
    </row>
    <row r="2" spans="1:5">
      <c r="A2" s="3">
        <v>0</v>
      </c>
      <c r="B2" s="5">
        <v>5907.34</v>
      </c>
      <c r="C2" s="9">
        <v>45108</v>
      </c>
      <c r="D2" s="6">
        <v>0.7</v>
      </c>
      <c r="E2">
        <v>366</v>
      </c>
    </row>
    <row r="3" spans="1:5">
      <c r="A3" s="3">
        <v>0.01</v>
      </c>
      <c r="B3" s="5"/>
      <c r="C3" s="5"/>
      <c r="D3" s="5"/>
    </row>
    <row r="4" spans="1:5">
      <c r="A4" s="3">
        <v>0.03</v>
      </c>
      <c r="B4" s="5"/>
      <c r="C4" s="5"/>
      <c r="D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Calcul par montant brut annuel</vt:lpstr>
      <vt:lpstr>Calcul par indice majoré global</vt:lpstr>
      <vt:lpstr>Valeurs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Calculatrice</dc:title>
  <dc:creator>Radji Djengue</dc:creator>
  <cp:lastModifiedBy>DEBEYER Christophe</cp:lastModifiedBy>
  <dcterms:created xsi:type="dcterms:W3CDTF">2024-03-11T09:47:53Z</dcterms:created>
  <dcterms:modified xsi:type="dcterms:W3CDTF">2024-04-02T18:43:49Z</dcterms:modified>
  <cp:category>outils</cp:category>
</cp:coreProperties>
</file>