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euille1" sheetId="1" r:id="rId1"/>
  </sheets>
  <definedNames>
    <definedName name="anciennete">Feuille1!$D$6</definedName>
    <definedName name="annees1">Feuille1!$C$9</definedName>
    <definedName name="annees2">Feuille1!$C$10</definedName>
    <definedName name="annees3">Feuille1!$C$11</definedName>
    <definedName name="annees4">Feuille1!$C$12</definedName>
    <definedName name="brute">Feuille1!$G$6</definedName>
    <definedName name="indice_majore">Feuille1!$D$4</definedName>
    <definedName name="maxi">Feuille1!$C$13</definedName>
    <definedName name="primes_mois">Feuille1!$D$5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9" i="1"/>
  <c r="C10" s="1"/>
  <c r="G5"/>
  <c r="G4"/>
  <c r="G6" l="1"/>
  <c r="D10" s="1"/>
  <c r="C11"/>
  <c r="C12" s="1"/>
  <c r="D9" l="1"/>
  <c r="D12"/>
  <c r="C13"/>
  <c r="D17" s="1"/>
  <c r="D11"/>
  <c r="D15" l="1"/>
</calcChain>
</file>

<file path=xl/sharedStrings.xml><?xml version="1.0" encoding="utf-8"?>
<sst xmlns="http://schemas.openxmlformats.org/spreadsheetml/2006/main" count="23" uniqueCount="22">
  <si>
    <t>Entrez votre indice majoré (IM)</t>
  </si>
  <si>
    <t>Traitement indiciaire brut mensuel</t>
  </si>
  <si>
    <t>Entrez vos primes mensuelles</t>
  </si>
  <si>
    <t>Primes mensuelles</t>
  </si>
  <si>
    <t>Entrez votre ancienneté totale</t>
  </si>
  <si>
    <t>Rémunération mensuelle brute</t>
  </si>
  <si>
    <t>Ancienneté pour les 10 premières années</t>
  </si>
  <si>
    <t>(= 1/4 de mois de salaire par année)</t>
  </si>
  <si>
    <t>Ancienneté entre les 10 et 15ème années</t>
  </si>
  <si>
    <t>(=2/5 de mois de salaire par année)</t>
  </si>
  <si>
    <t>Ancienneté entre les 15 et 20ème années</t>
  </si>
  <si>
    <t>(=1/2 de mois de salaire par année)</t>
  </si>
  <si>
    <t>Ancienneté entre les 20 et 24ème années</t>
  </si>
  <si>
    <t>(=3/5 de mois de salaire par année)</t>
  </si>
  <si>
    <t>Ancienneté totale prise en compte</t>
  </si>
  <si>
    <t xml:space="preserve">Indemnité plancher : </t>
  </si>
  <si>
    <t>(net d'impôt)</t>
  </si>
  <si>
    <t xml:space="preserve">Indemnité plafond : </t>
  </si>
  <si>
    <r>
      <rPr>
        <b/>
        <sz val="9"/>
        <rFont val="Arial"/>
        <family val="2"/>
      </rPr>
      <t xml:space="preserve">Exemple 1 :
</t>
    </r>
    <r>
      <rPr>
        <sz val="9"/>
        <rFont val="Arial"/>
      </rPr>
      <t xml:space="preserve">    Pierre a </t>
    </r>
    <r>
      <rPr>
        <b/>
        <sz val="9"/>
        <color rgb="FF339966"/>
        <rFont val="Arial"/>
      </rPr>
      <t>27</t>
    </r>
    <r>
      <rPr>
        <sz val="9"/>
        <rFont val="Arial"/>
      </rPr>
      <t xml:space="preserve"> ans d'ancienneté :
    Son salaire de référence pris en compte s'élève à </t>
    </r>
    <r>
      <rPr>
        <b/>
        <sz val="9"/>
        <color rgb="FF339966"/>
        <rFont val="Arial"/>
      </rPr>
      <t>1.900</t>
    </r>
    <r>
      <rPr>
        <sz val="9"/>
        <rFont val="Arial"/>
      </rPr>
      <t xml:space="preserve"> euros.
Le montant de son indemnité de rupture conventionnelle est égal à 1/4 de mois de salaire par année d'ancienneté jusqu'à 10 ans + 2/5 de mois de salaire par année d'ancienneté de 10 ans à 15 ans + 1/2 de mois de salaire par année d'ancienneté de 15 ans à 20 ans + 3/5 de mois de salaire par année d'ancienneté de 20 ans à 24 ans
Ceci revient à : [(1/4 x 1.900) x </t>
    </r>
    <r>
      <rPr>
        <b/>
        <sz val="9"/>
        <color rgb="FF339966"/>
        <rFont val="Arial"/>
      </rPr>
      <t>10</t>
    </r>
    <r>
      <rPr>
        <sz val="9"/>
        <rFont val="Arial"/>
      </rPr>
      <t>] + [(2/5 x 1.900) x</t>
    </r>
    <r>
      <rPr>
        <sz val="9"/>
        <color rgb="FF339966"/>
        <rFont val="Arial"/>
      </rPr>
      <t xml:space="preserve"> </t>
    </r>
    <r>
      <rPr>
        <b/>
        <sz val="9"/>
        <color rgb="FF339966"/>
        <rFont val="Arial"/>
      </rPr>
      <t>5</t>
    </r>
    <r>
      <rPr>
        <sz val="9"/>
        <rFont val="Arial"/>
      </rPr>
      <t>] + [(1/2 x 1.900) x</t>
    </r>
    <r>
      <rPr>
        <sz val="9"/>
        <color rgb="FF339966"/>
        <rFont val="Arial"/>
      </rPr>
      <t xml:space="preserve"> </t>
    </r>
    <r>
      <rPr>
        <b/>
        <sz val="9"/>
        <color rgb="FF339966"/>
        <rFont val="Arial"/>
      </rPr>
      <t>5</t>
    </r>
    <r>
      <rPr>
        <sz val="9"/>
        <rFont val="Arial"/>
      </rPr>
      <t xml:space="preserve">] + [(3/5 x 1.900) x </t>
    </r>
    <r>
      <rPr>
        <b/>
        <sz val="9"/>
        <color rgb="FF339966"/>
        <rFont val="Arial"/>
      </rPr>
      <t>4</t>
    </r>
    <r>
      <rPr>
        <sz val="9"/>
        <rFont val="Arial"/>
      </rPr>
      <t xml:space="preserve">]= </t>
    </r>
    <r>
      <rPr>
        <b/>
        <sz val="9"/>
        <rFont val="Arial"/>
      </rPr>
      <t xml:space="preserve">17861 euros
</t>
    </r>
    <r>
      <rPr>
        <sz val="9"/>
        <rFont val="Arial"/>
      </rPr>
      <t>Son indemnité plafond est de</t>
    </r>
    <r>
      <rPr>
        <b/>
        <sz val="9"/>
        <rFont val="Arial"/>
      </rPr>
      <t xml:space="preserve"> 45602 euros</t>
    </r>
  </si>
  <si>
    <r>
      <rPr>
        <b/>
        <sz val="9"/>
        <rFont val="Arial"/>
        <family val="2"/>
      </rPr>
      <t>Exemple 2</t>
    </r>
    <r>
      <rPr>
        <sz val="9"/>
        <rFont val="Arial"/>
      </rPr>
      <t xml:space="preserve"> :
    Lucie a </t>
    </r>
    <r>
      <rPr>
        <b/>
        <sz val="9"/>
        <color rgb="FF339966"/>
        <rFont val="Arial"/>
      </rPr>
      <t>19</t>
    </r>
    <r>
      <rPr>
        <sz val="9"/>
        <rFont val="Arial"/>
      </rPr>
      <t xml:space="preserve"> ans d'ancienneté :
    Son salaire de référence pris en compte s'élève à </t>
    </r>
    <r>
      <rPr>
        <b/>
        <sz val="9"/>
        <color rgb="FF339966"/>
        <rFont val="Arial"/>
      </rPr>
      <t>3.500</t>
    </r>
    <r>
      <rPr>
        <sz val="9"/>
        <rFont val="Arial"/>
      </rPr>
      <t xml:space="preserve"> euros.
Le montant de son indemnité de rupture conventionnelle est égal à 1/4 de mois de salaire par année d'ancienneté jusqu'à 10 ans + 2/5 de mois de salaire par année d'ancienneté de 10 ans à 15 ans + 1/2 de mois de salaire par année d'ancienneté de 15 ans à 20 ans + 3/5 de mois de salaire par année d'ancienneté de 20 ans à 24 ans
Ceci revient à : [(1/4 x 3.500) x </t>
    </r>
    <r>
      <rPr>
        <b/>
        <sz val="9"/>
        <color rgb="FF339966"/>
        <rFont val="Arial"/>
      </rPr>
      <t>10</t>
    </r>
    <r>
      <rPr>
        <sz val="9"/>
        <rFont val="Arial"/>
      </rPr>
      <t xml:space="preserve">] + [(2/5 x 3.500) x </t>
    </r>
    <r>
      <rPr>
        <b/>
        <sz val="9"/>
        <color rgb="FF339966"/>
        <rFont val="Arial"/>
      </rPr>
      <t>5</t>
    </r>
    <r>
      <rPr>
        <sz val="9"/>
        <rFont val="Arial"/>
      </rPr>
      <t>] + [(1/2 x3.500) x</t>
    </r>
    <r>
      <rPr>
        <b/>
        <sz val="9"/>
        <color rgb="FF339966"/>
        <rFont val="Arial"/>
      </rPr>
      <t xml:space="preserve"> 4</t>
    </r>
    <r>
      <rPr>
        <sz val="9"/>
        <rFont val="Arial"/>
      </rPr>
      <t>] =</t>
    </r>
    <r>
      <rPr>
        <b/>
        <sz val="9"/>
        <rFont val="Arial"/>
      </rPr>
      <t xml:space="preserve"> 27749 euros
</t>
    </r>
    <r>
      <rPr>
        <sz val="9"/>
        <rFont val="Arial"/>
      </rPr>
      <t xml:space="preserve">Son indemnité plafond est de </t>
    </r>
    <r>
      <rPr>
        <b/>
        <sz val="9"/>
        <rFont val="Arial"/>
      </rPr>
      <t>83998 euros</t>
    </r>
  </si>
  <si>
    <r>
      <rPr>
        <b/>
        <u/>
        <sz val="12"/>
        <color theme="1"/>
        <rFont val="Arial"/>
        <family val="2"/>
      </rPr>
      <t>INDEMNITÉ SPÉCIFIQUE DE RUPTURE CONVENTIONNELLE (ISRC)</t>
    </r>
    <r>
      <rPr>
        <b/>
        <sz val="11"/>
        <color rgb="FFFF0000"/>
        <rFont val="Arial"/>
        <family val="2"/>
      </rPr>
      <t xml:space="preserve">
</t>
    </r>
    <r>
      <rPr>
        <b/>
        <i/>
        <sz val="11"/>
        <color theme="0" tint="-0.34998626667073579"/>
        <rFont val="Arial"/>
        <family val="2"/>
      </rPr>
      <t xml:space="preserve">Calcul des montants plancher / plafond </t>
    </r>
  </si>
  <si>
    <r>
      <rPr>
        <b/>
        <sz val="11"/>
        <color rgb="FFFF0000"/>
        <rFont val="Arial"/>
        <family val="2"/>
      </rPr>
      <t>Ne remplissez que les 3 cases vertes</t>
    </r>
    <r>
      <rPr>
        <b/>
        <sz val="10"/>
        <color rgb="FF339966"/>
        <rFont val="Arial"/>
        <family val="2"/>
      </rPr>
      <t xml:space="preserve">
</t>
    </r>
    <r>
      <rPr>
        <i/>
        <sz val="10"/>
        <color rgb="FFFF0000"/>
        <rFont val="Arial"/>
        <family val="2"/>
      </rPr>
      <t>Munissez-vous de votre feuille de paye pour trouver les bons éléments</t>
    </r>
  </si>
</sst>
</file>

<file path=xl/styles.xml><?xml version="1.0" encoding="utf-8"?>
<styleSheet xmlns="http://schemas.openxmlformats.org/spreadsheetml/2006/main">
  <numFmts count="2">
    <numFmt numFmtId="164" formatCode="#,##0&quot; €&quot;"/>
    <numFmt numFmtId="165" formatCode="#,##0.00&quot; €&quot;"/>
  </numFmts>
  <fonts count="15">
    <font>
      <sz val="10"/>
      <name val="Arial"/>
      <family val="2"/>
    </font>
    <font>
      <sz val="10"/>
      <name val="Arial"/>
    </font>
    <font>
      <b/>
      <sz val="11"/>
      <color rgb="FFFF0000"/>
      <name val="Arial"/>
      <family val="2"/>
    </font>
    <font>
      <b/>
      <sz val="10"/>
      <color rgb="FF339966"/>
      <name val="Arial"/>
      <family val="2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</font>
    <font>
      <b/>
      <sz val="9"/>
      <color rgb="FF339966"/>
      <name val="Arial"/>
    </font>
    <font>
      <sz val="9"/>
      <color rgb="FF339966"/>
      <name val="Arial"/>
    </font>
    <font>
      <b/>
      <sz val="9"/>
      <name val="Arial"/>
    </font>
    <font>
      <b/>
      <u/>
      <sz val="12"/>
      <color theme="1"/>
      <name val="Arial"/>
      <family val="2"/>
    </font>
    <font>
      <b/>
      <i/>
      <sz val="11"/>
      <color theme="0" tint="-0.34998626667073579"/>
      <name val="Arial"/>
      <family val="2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8" tint="0.79998168889431442"/>
        <bgColor rgb="FFFFFFCC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 applyBorder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ill="1" applyBorder="1" applyProtection="1"/>
    <xf numFmtId="0" fontId="4" fillId="2" borderId="1" xfId="0" applyFont="1" applyFill="1" applyBorder="1" applyAlignment="1" applyProtection="1">
      <alignment horizontal="right" vertical="center" wrapText="1" indent="1"/>
    </xf>
    <xf numFmtId="0" fontId="5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 indent="1"/>
    </xf>
    <xf numFmtId="164" fontId="0" fillId="3" borderId="0" xfId="0" applyNumberFormat="1" applyFill="1" applyBorder="1" applyProtection="1"/>
    <xf numFmtId="0" fontId="4" fillId="2" borderId="1" xfId="0" applyFont="1" applyFill="1" applyBorder="1" applyAlignment="1" applyProtection="1">
      <alignment horizontal="right" vertical="center" indent="1"/>
    </xf>
    <xf numFmtId="164" fontId="0" fillId="3" borderId="3" xfId="0" applyNumberFormat="1" applyFill="1" applyBorder="1" applyProtection="1"/>
    <xf numFmtId="0" fontId="0" fillId="2" borderId="0" xfId="0" applyFill="1" applyBorder="1" applyAlignment="1" applyProtection="1">
      <alignment horizontal="right"/>
    </xf>
    <xf numFmtId="165" fontId="0" fillId="2" borderId="0" xfId="0" applyNumberFormat="1" applyFill="1" applyBorder="1" applyProtection="1"/>
    <xf numFmtId="0" fontId="0" fillId="2" borderId="4" xfId="0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4" fillId="2" borderId="0" xfId="0" applyFont="1" applyFill="1" applyAlignment="1" applyProtection="1">
      <alignment horizontal="right" vertical="center"/>
    </xf>
    <xf numFmtId="165" fontId="5" fillId="3" borderId="0" xfId="0" applyNumberFormat="1" applyFont="1" applyFill="1" applyProtection="1"/>
    <xf numFmtId="165" fontId="5" fillId="2" borderId="0" xfId="0" applyNumberFormat="1" applyFont="1" applyFill="1" applyProtection="1"/>
    <xf numFmtId="0" fontId="4" fillId="2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/>
    </xf>
    <xf numFmtId="165" fontId="5" fillId="2" borderId="0" xfId="0" applyNumberFormat="1" applyFont="1" applyFill="1" applyBorder="1" applyProtection="1"/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/>
    <xf numFmtId="0" fontId="6" fillId="2" borderId="0" xfId="0" applyFont="1" applyFill="1" applyAlignment="1" applyProtection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165" fontId="5" fillId="5" borderId="2" xfId="0" applyNumberFormat="1" applyFont="1" applyFill="1" applyBorder="1" applyProtection="1"/>
    <xf numFmtId="0" fontId="3" fillId="6" borderId="0" xfId="0" applyFont="1" applyFill="1" applyBorder="1" applyAlignment="1" applyProtection="1">
      <alignment horizontal="center" vertical="center" wrapText="1"/>
    </xf>
    <xf numFmtId="0" fontId="0" fillId="7" borderId="2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53943</xdr:colOff>
      <xdr:row>3</xdr:row>
      <xdr:rowOff>133560</xdr:rowOff>
    </xdr:from>
    <xdr:to>
      <xdr:col>5</xdr:col>
      <xdr:colOff>385293</xdr:colOff>
      <xdr:row>3</xdr:row>
      <xdr:rowOff>133560</xdr:rowOff>
    </xdr:to>
    <xdr:sp macro="" textlink="">
      <xdr:nvSpPr>
        <xdr:cNvPr id="2" name="Line 1"/>
        <xdr:cNvSpPr/>
      </xdr:nvSpPr>
      <xdr:spPr>
        <a:xfrm>
          <a:off x="3560875" y="1155333"/>
          <a:ext cx="547827" cy="0"/>
        </a:xfrm>
        <a:prstGeom prst="line">
          <a:avLst/>
        </a:prstGeom>
        <a:ln w="38160">
          <a:solidFill>
            <a:schemeClr val="accent3">
              <a:lumMod val="60000"/>
              <a:lumOff val="40000"/>
            </a:schemeClr>
          </a:solidFill>
          <a:miter/>
          <a:tailEnd type="triangle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74463</xdr:colOff>
      <xdr:row>4</xdr:row>
      <xdr:rowOff>133920</xdr:rowOff>
    </xdr:from>
    <xdr:to>
      <xdr:col>5</xdr:col>
      <xdr:colOff>405453</xdr:colOff>
      <xdr:row>4</xdr:row>
      <xdr:rowOff>133920</xdr:rowOff>
    </xdr:to>
    <xdr:sp macro="" textlink="">
      <xdr:nvSpPr>
        <xdr:cNvPr id="3" name="Line 1"/>
        <xdr:cNvSpPr/>
      </xdr:nvSpPr>
      <xdr:spPr>
        <a:xfrm>
          <a:off x="3581395" y="1415465"/>
          <a:ext cx="547467" cy="0"/>
        </a:xfrm>
        <a:prstGeom prst="line">
          <a:avLst/>
        </a:prstGeom>
        <a:ln w="38160">
          <a:solidFill>
            <a:schemeClr val="accent3">
              <a:lumMod val="60000"/>
              <a:lumOff val="40000"/>
            </a:schemeClr>
          </a:solidFill>
          <a:miter/>
          <a:tailEnd type="triangle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1522876</xdr:colOff>
      <xdr:row>12</xdr:row>
      <xdr:rowOff>95250</xdr:rowOff>
    </xdr:from>
    <xdr:to>
      <xdr:col>10</xdr:col>
      <xdr:colOff>450272</xdr:colOff>
      <xdr:row>18</xdr:row>
      <xdr:rowOff>223637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246285" y="3385705"/>
          <a:ext cx="3733192" cy="1409932"/>
        </a:xfrm>
        <a:prstGeom prst="round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164520</xdr:colOff>
      <xdr:row>6</xdr:row>
      <xdr:rowOff>34636</xdr:rowOff>
    </xdr:from>
    <xdr:to>
      <xdr:col>3</xdr:col>
      <xdr:colOff>216476</xdr:colOff>
      <xdr:row>7</xdr:row>
      <xdr:rowOff>242455</xdr:rowOff>
    </xdr:to>
    <xdr:sp macro="" textlink="">
      <xdr:nvSpPr>
        <xdr:cNvPr id="5" name="Line 1"/>
        <xdr:cNvSpPr/>
      </xdr:nvSpPr>
      <xdr:spPr>
        <a:xfrm flipH="1">
          <a:off x="2407225" y="1818409"/>
          <a:ext cx="346365" cy="458932"/>
        </a:xfrm>
        <a:prstGeom prst="line">
          <a:avLst/>
        </a:prstGeom>
        <a:ln w="38160">
          <a:solidFill>
            <a:schemeClr val="accent3">
              <a:lumMod val="60000"/>
              <a:lumOff val="40000"/>
            </a:schemeClr>
          </a:solidFill>
          <a:miter/>
          <a:tailEnd type="triangle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110" zoomScaleNormal="110" workbookViewId="0">
      <selection activeCell="D4" sqref="D4"/>
    </sheetView>
  </sheetViews>
  <sheetFormatPr baseColWidth="10" defaultColWidth="9.140625" defaultRowHeight="12.75"/>
  <cols>
    <col min="1" max="1" width="3.140625" customWidth="1"/>
    <col min="2" max="2" width="30.5703125" customWidth="1"/>
    <col min="3" max="3" width="4.42578125" customWidth="1"/>
    <col min="4" max="4" width="14.5703125" customWidth="1"/>
    <col min="5" max="5" width="3.28515625" customWidth="1"/>
    <col min="6" max="6" width="32.5703125" customWidth="1"/>
    <col min="7" max="7" width="13.7109375" customWidth="1"/>
    <col min="8" max="8" width="3.140625" customWidth="1"/>
    <col min="9" max="9" width="14.140625" customWidth="1"/>
    <col min="10" max="10" width="8.42578125" customWidth="1"/>
    <col min="11" max="11" width="7" customWidth="1"/>
    <col min="12" max="12" width="1.85546875" customWidth="1"/>
    <col min="13" max="64" width="11" customWidth="1"/>
    <col min="65" max="1025" width="11.5703125"/>
  </cols>
  <sheetData>
    <row r="1" spans="1:11" ht="42" customHeight="1">
      <c r="A1" s="2" t="s">
        <v>20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30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8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ht="20.25" customHeight="1">
      <c r="A4" s="3"/>
      <c r="B4" s="5" t="s">
        <v>0</v>
      </c>
      <c r="C4" s="5"/>
      <c r="D4" s="28"/>
      <c r="E4" s="6"/>
      <c r="F4" s="7" t="s">
        <v>1</v>
      </c>
      <c r="G4" s="8">
        <f>4.68603*indice_majore</f>
        <v>0</v>
      </c>
      <c r="H4" s="4"/>
      <c r="I4" s="4"/>
      <c r="J4" s="4"/>
      <c r="K4" s="4"/>
    </row>
    <row r="5" spans="1:11" ht="20.100000000000001" customHeight="1">
      <c r="A5" s="3"/>
      <c r="B5" s="9" t="s">
        <v>2</v>
      </c>
      <c r="C5" s="9"/>
      <c r="D5" s="29"/>
      <c r="E5" s="6"/>
      <c r="F5" s="7" t="s">
        <v>3</v>
      </c>
      <c r="G5" s="10">
        <f>primes_mois</f>
        <v>0</v>
      </c>
      <c r="H5" s="11"/>
      <c r="I5" s="4"/>
      <c r="J5" s="11"/>
      <c r="K5" s="12"/>
    </row>
    <row r="6" spans="1:11" ht="20.100000000000001" customHeight="1">
      <c r="A6" s="3"/>
      <c r="B6" s="9" t="s">
        <v>4</v>
      </c>
      <c r="C6" s="9"/>
      <c r="D6" s="29"/>
      <c r="E6" s="13"/>
      <c r="F6" s="7" t="s">
        <v>5</v>
      </c>
      <c r="G6" s="14">
        <f>G4+G5</f>
        <v>0</v>
      </c>
      <c r="H6" s="4"/>
      <c r="I6" s="12"/>
      <c r="J6" s="11"/>
      <c r="K6" s="12"/>
    </row>
    <row r="7" spans="1:11" ht="20.100000000000001" customHeight="1">
      <c r="A7" s="3"/>
      <c r="B7" s="15"/>
      <c r="C7" s="3"/>
      <c r="D7" s="3"/>
      <c r="E7" s="3"/>
      <c r="F7" s="3"/>
      <c r="G7" s="3"/>
      <c r="H7" s="4"/>
      <c r="I7" s="4"/>
      <c r="J7" s="4"/>
      <c r="K7" s="4"/>
    </row>
    <row r="8" spans="1:11" ht="20.100000000000001" customHeight="1">
      <c r="A8" s="3"/>
      <c r="B8" s="15"/>
      <c r="C8" s="3"/>
      <c r="D8" s="3"/>
      <c r="E8" s="3"/>
      <c r="F8" s="3"/>
      <c r="G8" s="3"/>
      <c r="H8" s="4"/>
      <c r="I8" s="4"/>
      <c r="J8" s="11"/>
      <c r="K8" s="12"/>
    </row>
    <row r="9" spans="1:11" ht="20.100000000000001" customHeight="1">
      <c r="A9" s="3"/>
      <c r="B9" s="16" t="s">
        <v>6</v>
      </c>
      <c r="C9" s="32">
        <f>IF(anciennete&lt;10,anciennete,10)</f>
        <v>0</v>
      </c>
      <c r="D9" s="17">
        <f>(1/4*brute)*annees1</f>
        <v>0</v>
      </c>
      <c r="E9" s="18"/>
      <c r="F9" s="19" t="s">
        <v>7</v>
      </c>
      <c r="G9" s="3"/>
      <c r="H9" s="4"/>
      <c r="I9" s="4"/>
      <c r="J9" s="4"/>
      <c r="K9" s="4"/>
    </row>
    <row r="10" spans="1:11" ht="20.100000000000001" customHeight="1">
      <c r="A10" s="3"/>
      <c r="B10" s="16" t="s">
        <v>8</v>
      </c>
      <c r="C10" s="32">
        <f>IF(anciennete&lt;15,anciennete-annees1,5)</f>
        <v>0</v>
      </c>
      <c r="D10" s="17">
        <f>(2/5*brute)*annees2</f>
        <v>0</v>
      </c>
      <c r="E10" s="18"/>
      <c r="F10" s="19" t="s">
        <v>9</v>
      </c>
      <c r="G10" s="3"/>
      <c r="H10" s="3"/>
      <c r="I10" s="3"/>
      <c r="J10" s="3"/>
      <c r="K10" s="3"/>
    </row>
    <row r="11" spans="1:11" ht="20.100000000000001" customHeight="1">
      <c r="A11" s="3"/>
      <c r="B11" s="16" t="s">
        <v>10</v>
      </c>
      <c r="C11" s="32">
        <f>IF(anciennete&lt;20,anciennete-annees1-annees2,5)</f>
        <v>0</v>
      </c>
      <c r="D11" s="17">
        <f>(1/2*brute)*annees3</f>
        <v>0</v>
      </c>
      <c r="E11" s="18"/>
      <c r="F11" s="19" t="s">
        <v>11</v>
      </c>
      <c r="G11" s="3"/>
      <c r="H11" s="3"/>
      <c r="I11" s="3"/>
      <c r="J11" s="3"/>
      <c r="K11" s="3"/>
    </row>
    <row r="12" spans="1:11" ht="20.100000000000001" customHeight="1">
      <c r="A12" s="3"/>
      <c r="B12" s="16" t="s">
        <v>12</v>
      </c>
      <c r="C12" s="32">
        <f>IF(anciennete&lt;24,anciennete-annees1-annees2-annees3,4)</f>
        <v>0</v>
      </c>
      <c r="D12" s="17">
        <f>(3/5*brute)*annees4</f>
        <v>0</v>
      </c>
      <c r="E12" s="18"/>
      <c r="F12" s="19" t="s">
        <v>13</v>
      </c>
      <c r="G12" s="3"/>
      <c r="H12" s="3"/>
      <c r="I12" s="3"/>
      <c r="J12" s="3"/>
      <c r="K12" s="3"/>
    </row>
    <row r="13" spans="1:11" ht="20.100000000000001" customHeight="1">
      <c r="A13" s="3"/>
      <c r="B13" s="16" t="s">
        <v>14</v>
      </c>
      <c r="C13" s="20">
        <f>C9+C10+C11+C12</f>
        <v>0</v>
      </c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3"/>
      <c r="B14" s="21"/>
      <c r="C14" s="3"/>
      <c r="D14" s="3"/>
      <c r="E14" s="3"/>
      <c r="F14" s="3"/>
      <c r="G14" s="3"/>
      <c r="H14" s="3"/>
      <c r="I14" s="3"/>
      <c r="J14" s="3"/>
      <c r="K14" s="3"/>
    </row>
    <row r="15" spans="1:11" ht="20.100000000000001" customHeight="1">
      <c r="A15" s="3"/>
      <c r="B15" s="22" t="s">
        <v>15</v>
      </c>
      <c r="C15" s="22"/>
      <c r="D15" s="30">
        <f>D9+D10+D11+D12</f>
        <v>0</v>
      </c>
      <c r="E15" s="23"/>
      <c r="F15" s="24" t="s">
        <v>16</v>
      </c>
      <c r="G15" s="3"/>
      <c r="H15" s="3"/>
      <c r="I15" s="3"/>
      <c r="J15" s="3"/>
      <c r="K15" s="3"/>
    </row>
    <row r="16" spans="1:11" ht="9" customHeight="1">
      <c r="A16" s="3"/>
      <c r="B16" s="25"/>
      <c r="C16" s="25"/>
      <c r="D16" s="3"/>
      <c r="E16" s="3"/>
      <c r="F16" s="26"/>
      <c r="G16" s="3"/>
      <c r="H16" s="3"/>
      <c r="I16" s="3"/>
      <c r="J16" s="3"/>
      <c r="K16" s="3"/>
    </row>
    <row r="17" spans="1:11" ht="20.100000000000001" customHeight="1">
      <c r="A17" s="3"/>
      <c r="B17" s="22" t="s">
        <v>17</v>
      </c>
      <c r="C17" s="22"/>
      <c r="D17" s="30">
        <f>brute*maxi</f>
        <v>0</v>
      </c>
      <c r="E17" s="23"/>
      <c r="F17" s="27" t="s">
        <v>16</v>
      </c>
      <c r="G17" s="3"/>
      <c r="H17" s="3"/>
      <c r="I17" s="3"/>
      <c r="J17" s="3"/>
      <c r="K17" s="3"/>
    </row>
    <row r="18" spans="1:11" ht="20.10000000000000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04.25" customHeight="1">
      <c r="B20" s="1" t="s">
        <v>18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/>
    <row r="22" spans="1:11" ht="96" customHeight="1"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6.75" customHeight="1"/>
    <row r="24" spans="1:11" ht="20.100000000000001" customHeight="1"/>
  </sheetData>
  <sheetProtection password="98FD" sheet="1" objects="1" scenarios="1" selectLockedCells="1"/>
  <mergeCells count="9">
    <mergeCell ref="B15:C15"/>
    <mergeCell ref="B17:C17"/>
    <mergeCell ref="B20:K20"/>
    <mergeCell ref="B22:K22"/>
    <mergeCell ref="A1:H1"/>
    <mergeCell ref="A2:K2"/>
    <mergeCell ref="B4:C4"/>
    <mergeCell ref="B5:C5"/>
    <mergeCell ref="B6:C6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LibreOffice/6.1.2.1$Windows_X86_64 LibreOffice_project/65905a128db06ba48db947242809d14d3f9a93fe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Feuille1</vt:lpstr>
      <vt:lpstr>anciennete</vt:lpstr>
      <vt:lpstr>annees1</vt:lpstr>
      <vt:lpstr>annees2</vt:lpstr>
      <vt:lpstr>annees3</vt:lpstr>
      <vt:lpstr>annees4</vt:lpstr>
      <vt:lpstr>brute</vt:lpstr>
      <vt:lpstr>indice_majore</vt:lpstr>
      <vt:lpstr>maxi</vt:lpstr>
      <vt:lpstr>primes_mois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saitt</cp:lastModifiedBy>
  <cp:revision>2</cp:revision>
  <dcterms:created xsi:type="dcterms:W3CDTF">2020-01-09T11:11:00Z</dcterms:created>
  <dcterms:modified xsi:type="dcterms:W3CDTF">2020-01-09T15:13:30Z</dcterms:modified>
  <dc:language>fr-FR</dc:language>
</cp:coreProperties>
</file>